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<sst xmlns="http://schemas.openxmlformats.org/spreadsheetml/2006/main" count="144" uniqueCount="122">
  <si>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</si>
  <si>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</si>
  <si>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</si>
  <si>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</si>
  <si>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</si>
  <si>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</si>
  <si>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</si>
  <si>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</si>
  <si>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</si>
  <si>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</si>
  <si>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</si>
  <si>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</si>
  <si>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</si>
  <si>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</si>
  <si>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</si>
  <si>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</si>
  <si>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</si>
  <si>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</si>
  <si>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</si>
  <si>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</si>
  <si>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</si>
  <si>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</si>
  <si>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</si>
  <si>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</si>
  <si>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</si>
  <si>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</si>
  <si>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</si>
  <si>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</si>
  <si>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</si>
  <si>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</si>
  <si>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</si>
  <si>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</si>
  <si>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</si>
  <si>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</si>
  <si>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</si>
  <si>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</si>
  <si>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</si>
  <si>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</si>
  <si>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</si>
  <si>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</si>
  <si>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</si>
  <si>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</si>
  <si>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</si>
  <si>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</si>
  <si>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</si>
  <si>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</si>
  <si>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</si>
  <si>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</si>
  <si>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</si>
  <si>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</si>
  <si>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</si>
  <si>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</si>
  <si>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</si>
  <si>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</si>
  <si>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</si>
  <si>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</si>
  <si>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</si>
  <si>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</si>
  <si>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</si>
  <si>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</si>
  <si>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</si>
  <si>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</si>
  <si>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</si>
  <si>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</si>
  <si>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</si>
  <si>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</si>
  <si>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</si>
  <si>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</si>
  <si>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</si>
  <si>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</si>
  <si>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</si>
  <si>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</si>
  <si>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</si>
  <si>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</si>
  <si>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</si>
  <si>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</si>
  <si>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</si>
  <si>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</si>
  <si>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</si>
  <si>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</si>
  <si>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</si>
  <si>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</si>
  <si>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</si>
  <si>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</si>
  <si>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</si>
  <si>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</si>
  <si>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</si>
  <si>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</si>
  <si>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</si>
  <si>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</si>
  <si>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</si>
  <si>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</si>
  <si>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</si>
  <si>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</si>
  <si>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</si>
  <si>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</si>
  <si>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</si>
  <si>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</si>
  <si>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</si>
  <si>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</si>
  <si>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</si>
  <si>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</si>
  <si>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</si>
  <si>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</si>
  <si>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</si>
  <si>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</si>
  <si>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</si>
  <si>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</si>
  <si>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</si>
  <si>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</si>
  <si>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</si>
  <si>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</si>
  <si>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</si>
  <si>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опрессовка ОС</t>
  </si>
  <si>
    <t xml:space="preserve"> </t>
  </si>
  <si>
    <t>Попова,38</t>
  </si>
  <si>
    <t>Ремонт кровли</t>
  </si>
  <si>
    <t xml:space="preserve">План работ и услуг по содержанию и ремонту общего имущества МКД на 2020 год по адресу:                                                                          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</si>
  <si>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</si>
  <si>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Рекомендованный тариф для выполнения всех видов работ предложенных в плане на 2020г.</t>
  </si>
  <si>
    <t>Ремонт м/швов</t>
  </si>
  <si>
    <t>Поверка ОДПУ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</si>
</sst>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0" fontId="63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5" t="s">
        <v>41</v>
      </c>
      <c r="F1" s="135"/>
      <c r="G1" s="135"/>
    </row>
    <row r="2" spans="1:7" ht="30" customHeight="1">
      <c r="A2" s="136" t="s">
        <v>66</v>
      </c>
      <c r="B2" s="136"/>
      <c r="C2" s="136"/>
      <c r="D2" s="136"/>
      <c r="E2" s="136"/>
      <c r="F2" s="136"/>
      <c r="G2" s="13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7" t="s">
        <v>50</v>
      </c>
      <c r="D4" s="138"/>
      <c r="E4" s="138"/>
      <c r="F4" s="42"/>
    </row>
    <row r="5" spans="2:6" ht="15">
      <c r="B5" s="9" t="s">
        <v>1</v>
      </c>
      <c r="C5" s="139">
        <v>4</v>
      </c>
      <c r="D5" s="140"/>
      <c r="E5" s="140"/>
      <c r="F5" s="43"/>
    </row>
    <row r="6" spans="2:6" ht="15">
      <c r="B6" s="10" t="s">
        <v>2</v>
      </c>
      <c r="C6" s="139">
        <v>7505.5</v>
      </c>
      <c r="D6" s="140"/>
      <c r="E6" s="140"/>
      <c r="F6" s="43"/>
    </row>
    <row r="7" spans="2:6" ht="18.75" customHeight="1">
      <c r="B7" s="39" t="s">
        <v>47</v>
      </c>
      <c r="C7" s="132">
        <v>64200</v>
      </c>
      <c r="D7" s="133"/>
      <c r="E7" s="134"/>
      <c r="F7" s="44"/>
    </row>
    <row r="8" spans="2:4" ht="15">
      <c r="B8" s="56"/>
      <c r="D8" s="38">
        <v>9</v>
      </c>
    </row>
    <row r="9" spans="1:7" ht="15">
      <c r="A9" s="119" t="s">
        <v>3</v>
      </c>
      <c r="B9" s="120"/>
      <c r="C9" s="120"/>
      <c r="D9" s="120"/>
      <c r="E9" s="121"/>
      <c r="F9" s="121"/>
      <c r="G9" s="121"/>
    </row>
    <row r="10" spans="1:7" ht="65.25" customHeight="1">
      <c r="A10" s="122" t="s">
        <v>4</v>
      </c>
      <c r="B10" s="124" t="s">
        <v>5</v>
      </c>
      <c r="C10" s="126" t="s">
        <v>32</v>
      </c>
      <c r="D10" s="128" t="s">
        <v>43</v>
      </c>
      <c r="E10" s="129"/>
      <c r="F10" s="126" t="s">
        <v>80</v>
      </c>
      <c r="G10" s="130" t="s">
        <v>52</v>
      </c>
    </row>
    <row r="11" spans="1:7" ht="45" customHeight="1">
      <c r="A11" s="123"/>
      <c r="B11" s="125"/>
      <c r="C11" s="127"/>
      <c r="D11" s="37" t="s">
        <v>6</v>
      </c>
      <c r="E11" s="45" t="s">
        <v>42</v>
      </c>
      <c r="F11" s="127"/>
      <c r="G11" s="131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4" t="s">
        <v>35</v>
      </c>
      <c r="C44" s="115"/>
      <c r="D44" s="116">
        <f>D43-(C7/12/C6+(D46)/C6)</f>
        <v>19.403493534057016</v>
      </c>
      <c r="E44" s="117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8" t="s">
        <v>34</v>
      </c>
      <c r="C46" s="118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7" zoomScaleNormal="77" zoomScalePageLayoutView="0" workbookViewId="0" topLeftCell="A1">
      <selection activeCell="G32" sqref="G32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8"/>
    </row>
    <row r="2" spans="1:5" ht="35.25" customHeight="1">
      <c r="A2" s="159" t="s">
        <v>117</v>
      </c>
      <c r="B2" s="159"/>
      <c r="C2" s="159"/>
      <c r="D2" s="159"/>
      <c r="E2" s="159"/>
    </row>
    <row r="3" spans="2:5" ht="19.5">
      <c r="B3" s="81" t="s">
        <v>115</v>
      </c>
      <c r="C3" s="82"/>
      <c r="D3" s="82"/>
      <c r="E3" s="82"/>
    </row>
    <row r="4" spans="2:5" ht="19.5">
      <c r="B4" s="65" t="s">
        <v>0</v>
      </c>
      <c r="C4" s="160" t="s">
        <v>112</v>
      </c>
      <c r="D4" s="149"/>
      <c r="E4" s="149"/>
    </row>
    <row r="5" spans="2:5" ht="19.5">
      <c r="B5" s="65" t="s">
        <v>1</v>
      </c>
      <c r="C5" s="161">
        <v>6</v>
      </c>
      <c r="D5" s="162"/>
      <c r="E5" s="162"/>
    </row>
    <row r="6" spans="2:5" ht="19.5">
      <c r="B6" s="67" t="s">
        <v>2</v>
      </c>
      <c r="C6" s="161">
        <v>4392.36</v>
      </c>
      <c r="D6" s="162"/>
      <c r="E6" s="162"/>
    </row>
    <row r="7" spans="2:5" ht="19.5">
      <c r="B7" s="67" t="s">
        <v>88</v>
      </c>
      <c r="C7" s="68">
        <v>990</v>
      </c>
      <c r="D7" s="69"/>
      <c r="E7" s="70"/>
    </row>
    <row r="8" spans="2:5" ht="19.5">
      <c r="B8" s="78"/>
      <c r="C8" s="156"/>
      <c r="D8" s="157"/>
      <c r="E8" s="158"/>
    </row>
    <row r="9" spans="2:5" ht="19.5">
      <c r="B9" s="71" t="s">
        <v>89</v>
      </c>
      <c r="C9" s="72">
        <v>547695.05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6">
        <f>D48*12</f>
        <v>13200</v>
      </c>
      <c r="D11" s="63"/>
      <c r="E11" s="46"/>
    </row>
    <row r="12" spans="2:5" ht="18.75">
      <c r="B12" s="75" t="s">
        <v>87</v>
      </c>
      <c r="C12" s="107">
        <f>C6*C10*12</f>
        <v>500729.04</v>
      </c>
      <c r="D12" s="63"/>
      <c r="E12" s="46"/>
    </row>
    <row r="13" spans="1:5" ht="18.75">
      <c r="A13" s="147"/>
      <c r="B13" s="148"/>
      <c r="C13" s="148"/>
      <c r="D13" s="148"/>
      <c r="E13" s="149"/>
    </row>
    <row r="14" spans="1:5" ht="18.75">
      <c r="A14" s="83"/>
      <c r="B14" s="84"/>
      <c r="C14" s="84"/>
      <c r="D14" s="85"/>
      <c r="E14" s="86"/>
    </row>
    <row r="15" spans="1:5" ht="18.75" customHeight="1">
      <c r="A15" s="150" t="s">
        <v>4</v>
      </c>
      <c r="B15" s="124" t="s">
        <v>5</v>
      </c>
      <c r="C15" s="152" t="s">
        <v>32</v>
      </c>
      <c r="D15" s="154" t="s">
        <v>43</v>
      </c>
      <c r="E15" s="155"/>
    </row>
    <row r="16" spans="1:5" ht="75">
      <c r="A16" s="151"/>
      <c r="B16" s="125"/>
      <c r="C16" s="153"/>
      <c r="D16" s="79" t="s">
        <v>6</v>
      </c>
      <c r="E16" s="79" t="s">
        <v>42</v>
      </c>
    </row>
    <row r="17" spans="1:5" ht="18.75">
      <c r="A17" s="87" t="s">
        <v>7</v>
      </c>
      <c r="B17" s="13" t="s">
        <v>31</v>
      </c>
      <c r="C17" s="15">
        <f>D17*C6</f>
        <v>20380.550399999996</v>
      </c>
      <c r="D17" s="15">
        <v>4.64</v>
      </c>
      <c r="E17" s="15">
        <f>C17*12</f>
        <v>244566.60479999997</v>
      </c>
    </row>
    <row r="18" spans="1:5" ht="18.75">
      <c r="A18" s="80" t="s">
        <v>10</v>
      </c>
      <c r="B18" s="18" t="s">
        <v>11</v>
      </c>
      <c r="C18" s="15">
        <f>0.67*C6</f>
        <v>2942.8812</v>
      </c>
      <c r="D18" s="15">
        <v>0.67</v>
      </c>
      <c r="E18" s="15">
        <f>C18*12</f>
        <v>35314.5744</v>
      </c>
    </row>
    <row r="19" spans="1:5" ht="18.75">
      <c r="A19" s="80" t="s">
        <v>12</v>
      </c>
      <c r="B19" s="18" t="s">
        <v>33</v>
      </c>
      <c r="C19" s="15">
        <v>1800</v>
      </c>
      <c r="D19" s="15">
        <f>C19/C6</f>
        <v>0.4098024752069503</v>
      </c>
      <c r="E19" s="15">
        <v>21600</v>
      </c>
    </row>
    <row r="20" spans="1:5" ht="18.75">
      <c r="A20" s="88" t="s">
        <v>13</v>
      </c>
      <c r="B20" s="46"/>
      <c r="C20" s="15"/>
      <c r="D20" s="15">
        <f>C20/C6</f>
        <v>0</v>
      </c>
      <c r="E20" s="3"/>
    </row>
    <row r="21" spans="1:5" ht="18.75">
      <c r="A21" s="88" t="s">
        <v>14</v>
      </c>
      <c r="B21" s="1" t="s">
        <v>38</v>
      </c>
      <c r="C21" s="15">
        <f>E21/12</f>
        <v>115.5</v>
      </c>
      <c r="D21" s="54">
        <f>C21/C6</f>
        <v>0.02629565882577931</v>
      </c>
      <c r="E21" s="15">
        <v>1386</v>
      </c>
    </row>
    <row r="22" spans="1:5" ht="18.75">
      <c r="A22" s="88" t="s">
        <v>45</v>
      </c>
      <c r="B22" s="1" t="s">
        <v>85</v>
      </c>
      <c r="C22" s="15">
        <f>E22/12</f>
        <v>115.5</v>
      </c>
      <c r="D22" s="54">
        <f>C22/C6</f>
        <v>0.02629565882577931</v>
      </c>
      <c r="E22" s="15">
        <v>1386</v>
      </c>
    </row>
    <row r="23" spans="1:5" s="89" customFormat="1" ht="18.75">
      <c r="A23" s="88" t="s">
        <v>93</v>
      </c>
      <c r="B23" s="1" t="s">
        <v>37</v>
      </c>
      <c r="C23" s="15">
        <f>C12*12%/12</f>
        <v>5007.2904</v>
      </c>
      <c r="D23" s="15">
        <f>C23/C6</f>
        <v>1.1400000000000001</v>
      </c>
      <c r="E23" s="3">
        <f>C12*12%</f>
        <v>60087.4848</v>
      </c>
    </row>
    <row r="24" spans="1:5" ht="37.5">
      <c r="A24" s="88" t="s">
        <v>94</v>
      </c>
      <c r="B24" s="1" t="s">
        <v>83</v>
      </c>
      <c r="C24" s="15">
        <f>C12*0.9%/12</f>
        <v>375.54678000000007</v>
      </c>
      <c r="D24" s="15">
        <f>C24/C6</f>
        <v>0.08550000000000002</v>
      </c>
      <c r="E24" s="3">
        <f>C12*0.9%</f>
        <v>4506.561360000001</v>
      </c>
    </row>
    <row r="25" spans="1:5" s="89" customFormat="1" ht="18.75">
      <c r="A25" s="88" t="s">
        <v>95</v>
      </c>
      <c r="B25" s="1" t="s">
        <v>84</v>
      </c>
      <c r="C25" s="15">
        <f>C12*2.5%/12</f>
        <v>1043.1855</v>
      </c>
      <c r="D25" s="15">
        <f>C25/C6</f>
        <v>0.23750000000000002</v>
      </c>
      <c r="E25" s="3">
        <f>C25*12</f>
        <v>12518.226</v>
      </c>
    </row>
    <row r="26" spans="1:5" s="91" customFormat="1" ht="18.75">
      <c r="A26" s="88" t="s">
        <v>96</v>
      </c>
      <c r="B26" s="48" t="s">
        <v>92</v>
      </c>
      <c r="C26" s="49">
        <f>E26/12</f>
        <v>456.41254166666675</v>
      </c>
      <c r="D26" s="49">
        <f>E26/C6/12</f>
        <v>0.10391054960583075</v>
      </c>
      <c r="E26" s="50">
        <f>C9*1%</f>
        <v>5476.950500000001</v>
      </c>
    </row>
    <row r="27" spans="1:5" s="93" customFormat="1" ht="18.75">
      <c r="A27" s="92"/>
      <c r="B27" s="63" t="s">
        <v>106</v>
      </c>
      <c r="C27" s="14">
        <f>SUM(C17:C26)</f>
        <v>32236.866821666663</v>
      </c>
      <c r="D27" s="14">
        <f>SUM(D17:D26)</f>
        <v>7.339304342464338</v>
      </c>
      <c r="E27" s="14">
        <f>SUM(E17:E26)</f>
        <v>386842.4018599999</v>
      </c>
    </row>
    <row r="28" spans="1:5" ht="37.5">
      <c r="A28" s="88"/>
      <c r="B28" s="77" t="s">
        <v>91</v>
      </c>
      <c r="C28" s="101">
        <f>E28/12</f>
        <v>9490.553178333337</v>
      </c>
      <c r="D28" s="101">
        <f>C28/C6</f>
        <v>2.1606956575356615</v>
      </c>
      <c r="E28" s="101">
        <f>C12-E27</f>
        <v>113886.63814000005</v>
      </c>
    </row>
    <row r="29" spans="1:5" ht="18.75">
      <c r="A29" s="90" t="s">
        <v>97</v>
      </c>
      <c r="B29" s="48" t="s">
        <v>121</v>
      </c>
      <c r="C29" s="15">
        <f aca="true" t="shared" si="0" ref="C29:C40">E29/12</f>
        <v>2899.5</v>
      </c>
      <c r="D29" s="54">
        <f>C29/C6</f>
        <v>0.6601234871458624</v>
      </c>
      <c r="E29" s="50">
        <v>34794</v>
      </c>
    </row>
    <row r="30" spans="1:5" ht="18.75">
      <c r="A30" s="90" t="s">
        <v>98</v>
      </c>
      <c r="B30" s="48" t="s">
        <v>116</v>
      </c>
      <c r="C30" s="15">
        <f t="shared" si="0"/>
        <v>3333.3333333333335</v>
      </c>
      <c r="D30" s="54">
        <f>C30/C6</f>
        <v>0.7588934726054635</v>
      </c>
      <c r="E30" s="15">
        <v>40000</v>
      </c>
    </row>
    <row r="31" spans="1:5" ht="18.75">
      <c r="A31" s="90" t="s">
        <v>99</v>
      </c>
      <c r="B31" s="48" t="s">
        <v>120</v>
      </c>
      <c r="C31" s="49">
        <f t="shared" si="0"/>
        <v>2250</v>
      </c>
      <c r="D31" s="54">
        <f>C31/C6</f>
        <v>0.5122530940086879</v>
      </c>
      <c r="E31" s="50">
        <v>27000</v>
      </c>
    </row>
    <row r="32" spans="1:5" ht="18.75">
      <c r="A32" s="90" t="s">
        <v>100</v>
      </c>
      <c r="B32" s="48" t="s">
        <v>113</v>
      </c>
      <c r="C32" s="49">
        <f t="shared" si="0"/>
        <v>1000</v>
      </c>
      <c r="D32" s="54">
        <f>C32/C6</f>
        <v>0.22766804178163905</v>
      </c>
      <c r="E32" s="50">
        <v>12000</v>
      </c>
    </row>
    <row r="33" spans="1:5" ht="18.75">
      <c r="A33" s="90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6" ht="18.75">
      <c r="A34" s="90" t="s">
        <v>102</v>
      </c>
      <c r="B34" s="1"/>
      <c r="C34" s="49">
        <f t="shared" si="0"/>
        <v>0</v>
      </c>
      <c r="D34" s="54">
        <f>C34/C6</f>
        <v>0</v>
      </c>
      <c r="E34" s="3"/>
      <c r="F34" s="110"/>
    </row>
    <row r="35" spans="1:9" ht="18.75">
      <c r="A35" s="90" t="s">
        <v>103</v>
      </c>
      <c r="B35" s="1"/>
      <c r="C35" s="49">
        <f t="shared" si="0"/>
        <v>0</v>
      </c>
      <c r="D35" s="54">
        <f>C35/C6</f>
        <v>0</v>
      </c>
      <c r="E35" s="3"/>
      <c r="I35" s="66" t="s">
        <v>114</v>
      </c>
    </row>
    <row r="36" spans="1:5" ht="18.75">
      <c r="A36" s="90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90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6" ht="18.75">
      <c r="A38" s="90" t="s">
        <v>107</v>
      </c>
      <c r="B38" s="109"/>
      <c r="C38" s="15">
        <f t="shared" si="0"/>
        <v>0</v>
      </c>
      <c r="D38" s="15">
        <f>C38/C6</f>
        <v>0</v>
      </c>
      <c r="E38" s="54"/>
      <c r="F38" s="110"/>
    </row>
    <row r="39" spans="1:6" ht="18.75">
      <c r="A39" s="90" t="s">
        <v>108</v>
      </c>
      <c r="B39" s="18"/>
      <c r="C39" s="15">
        <f t="shared" si="0"/>
        <v>0</v>
      </c>
      <c r="D39" s="15">
        <f>C39/C6</f>
        <v>0</v>
      </c>
      <c r="E39" s="54"/>
      <c r="F39" s="110"/>
    </row>
    <row r="40" spans="1:6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  <c r="F40" s="110"/>
    </row>
    <row r="41" spans="1:6" ht="18.75">
      <c r="A41" s="80"/>
      <c r="B41" s="22" t="s">
        <v>110</v>
      </c>
      <c r="C41" s="14">
        <f>SUM(C29:C40)</f>
        <v>9482.833333333334</v>
      </c>
      <c r="D41" s="14">
        <f>SUM(D29:D40)</f>
        <v>2.158938095541653</v>
      </c>
      <c r="E41" s="14">
        <f>SUM(E29:E40)</f>
        <v>113794</v>
      </c>
      <c r="F41" s="102"/>
    </row>
    <row r="42" spans="1:5" ht="18" customHeight="1">
      <c r="A42" s="18"/>
      <c r="B42" s="113"/>
      <c r="C42" s="111"/>
      <c r="D42" s="111"/>
      <c r="E42" s="112"/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80"/>
      <c r="B46" s="114" t="s">
        <v>119</v>
      </c>
      <c r="C46" s="163"/>
      <c r="D46" s="103">
        <f>D27+D41</f>
        <v>9.498242438005992</v>
      </c>
      <c r="E46" s="100"/>
    </row>
    <row r="47" spans="1:5" ht="18.75">
      <c r="A47" s="94"/>
      <c r="B47" s="94"/>
      <c r="C47" s="95"/>
      <c r="D47" s="26"/>
      <c r="E47" s="95"/>
    </row>
    <row r="48" spans="1:5" ht="42" customHeight="1">
      <c r="A48" s="94"/>
      <c r="B48" s="104" t="s">
        <v>111</v>
      </c>
      <c r="C48" s="105">
        <v>1250</v>
      </c>
      <c r="D48" s="105">
        <f>C48/100*88</f>
        <v>1100</v>
      </c>
      <c r="E48" s="26"/>
    </row>
    <row r="49" spans="1:5" ht="18.75">
      <c r="A49" s="94"/>
      <c r="B49" s="94"/>
      <c r="C49" s="95"/>
      <c r="D49" s="95"/>
      <c r="E49" s="95"/>
    </row>
    <row r="50" spans="1:5" ht="18.75">
      <c r="A50" s="96"/>
      <c r="B50" s="141" t="s">
        <v>118</v>
      </c>
      <c r="C50" s="142"/>
      <c r="D50" s="142"/>
      <c r="E50" s="143"/>
    </row>
    <row r="51" spans="1:5" ht="60" customHeight="1">
      <c r="A51" s="96"/>
      <c r="B51" s="144"/>
      <c r="C51" s="145"/>
      <c r="D51" s="145"/>
      <c r="E51" s="146"/>
    </row>
    <row r="52" spans="1:5" ht="75" customHeight="1">
      <c r="A52" s="57" t="s">
        <v>39</v>
      </c>
      <c r="B52" s="57"/>
      <c r="C52" s="98"/>
      <c r="D52" s="57"/>
      <c r="E52" s="97"/>
    </row>
    <row r="53" spans="1:5" ht="18.75">
      <c r="A53" s="94"/>
      <c r="B53" s="94"/>
      <c r="C53" s="98"/>
      <c r="D53" s="95"/>
      <c r="E53" s="95"/>
    </row>
    <row r="54" spans="1:5" ht="18.75">
      <c r="A54" s="99"/>
      <c r="B54" s="99"/>
      <c r="C54" s="98"/>
      <c r="D54" s="98"/>
      <c r="E54" s="98"/>
    </row>
    <row r="55" spans="1:5" ht="18.75">
      <c r="A55" s="99"/>
      <c r="B55" s="99"/>
      <c r="C55" s="98"/>
      <c r="D55" s="98"/>
      <c r="E55" s="98"/>
    </row>
    <row r="56" spans="1:5" ht="18.75">
      <c r="A56" s="99"/>
      <c r="B56" s="99"/>
      <c r="C56" s="98"/>
      <c r="D56" s="98"/>
      <c r="E56" s="98"/>
    </row>
    <row r="57" spans="1:5" ht="18.75">
      <c r="A57" s="99"/>
      <c r="B57" s="99"/>
      <c r="C57" s="98"/>
      <c r="D57" s="98"/>
      <c r="E57" s="98"/>
    </row>
    <row r="58" spans="1:5" ht="18.75">
      <c r="A58" s="99"/>
      <c r="B58" s="99"/>
      <c r="C58" s="98"/>
      <c r="D58" s="98"/>
      <c r="E58" s="98"/>
    </row>
    <row r="59" spans="1:5" ht="18.75">
      <c r="A59" s="99"/>
      <c r="B59" s="99"/>
      <c r="C59" s="98"/>
      <c r="D59" s="98"/>
      <c r="E59" s="98"/>
    </row>
    <row r="60" spans="1:5" ht="18.75">
      <c r="A60" s="99"/>
      <c r="B60" s="99"/>
      <c r="C60" s="98"/>
      <c r="D60" s="98"/>
      <c r="E60" s="98"/>
    </row>
    <row r="61" spans="1:5" ht="18.75">
      <c r="A61" s="99"/>
      <c r="B61" s="99"/>
      <c r="C61" s="98"/>
      <c r="D61" s="98"/>
      <c r="E61" s="98"/>
    </row>
    <row r="62" spans="1:5" ht="18.75">
      <c r="A62" s="99"/>
      <c r="B62" s="99"/>
      <c r="C62" s="98"/>
      <c r="D62" s="98"/>
      <c r="E62" s="98"/>
    </row>
    <row r="63" spans="1:5" ht="18.75">
      <c r="A63" s="99"/>
      <c r="B63" s="99"/>
      <c r="C63" s="98"/>
      <c r="D63" s="98"/>
      <c r="E63" s="98"/>
    </row>
    <row r="64" spans="1:5" ht="18.75">
      <c r="A64" s="99"/>
      <c r="B64" s="99"/>
      <c r="C64" s="98"/>
      <c r="D64" s="98"/>
      <c r="E64" s="98"/>
    </row>
    <row r="65" spans="3:5" ht="18.75">
      <c r="C65" s="98"/>
      <c r="D65" s="98"/>
      <c r="E65" s="98"/>
    </row>
    <row r="66" spans="3:5" ht="18.75">
      <c r="C66" s="98"/>
      <c r="D66" s="98"/>
      <c r="E66" s="98"/>
    </row>
    <row r="67" spans="3:5" ht="18.75">
      <c r="C67" s="98"/>
      <c r="D67" s="98"/>
      <c r="E67" s="98"/>
    </row>
    <row r="68" spans="3:5" ht="18.75">
      <c r="C68" s="98"/>
      <c r="D68" s="98"/>
      <c r="E68" s="98"/>
    </row>
    <row r="69" spans="3:5" ht="18.75">
      <c r="C69" s="98"/>
      <c r="D69" s="98"/>
      <c r="E69" s="98"/>
    </row>
    <row r="70" spans="3:5" ht="18.75">
      <c r="C70" s="98"/>
      <c r="D70" s="98"/>
      <c r="E70" s="98"/>
    </row>
    <row r="71" spans="3:5" ht="18.75">
      <c r="C71" s="98"/>
      <c r="D71" s="98"/>
      <c r="E71" s="98"/>
    </row>
    <row r="72" spans="3:5" ht="18.75">
      <c r="C72" s="98"/>
      <c r="D72" s="98"/>
      <c r="E72" s="98"/>
    </row>
    <row r="73" spans="3:5" ht="18.75">
      <c r="C73" s="98"/>
      <c r="D73" s="98"/>
      <c r="E73" s="98"/>
    </row>
    <row r="74" spans="3:5" ht="18.75">
      <c r="C74" s="98"/>
      <c r="D74" s="98"/>
      <c r="E74" s="98"/>
    </row>
    <row r="75" spans="3:5" ht="18.75">
      <c r="C75" s="98"/>
      <c r="D75" s="98"/>
      <c r="E75" s="98"/>
    </row>
    <row r="76" spans="3:5" ht="18.75">
      <c r="C76" s="98"/>
      <c r="D76" s="98"/>
      <c r="E76" s="98"/>
    </row>
    <row r="77" spans="3:5" ht="18.75">
      <c r="C77" s="98"/>
      <c r="D77" s="98"/>
      <c r="E77" s="98"/>
    </row>
    <row r="78" spans="3:5" ht="18.75">
      <c r="C78" s="98"/>
      <c r="D78" s="98"/>
      <c r="E78" s="98"/>
    </row>
    <row r="79" spans="3:5" ht="18.75">
      <c r="C79" s="98"/>
      <c r="D79" s="98"/>
      <c r="E79" s="98"/>
    </row>
    <row r="80" spans="3:5" ht="18.75">
      <c r="C80" s="98"/>
      <c r="D80" s="98"/>
      <c r="E80" s="98"/>
    </row>
    <row r="81" spans="3:5" ht="18.75">
      <c r="C81" s="98"/>
      <c r="D81" s="98"/>
      <c r="E81" s="98"/>
    </row>
    <row r="82" spans="3:5" ht="18.75">
      <c r="C82" s="98"/>
      <c r="D82" s="98"/>
      <c r="E82" s="98"/>
    </row>
    <row r="83" spans="3:5" ht="18.75">
      <c r="C83" s="98"/>
      <c r="D83" s="98"/>
      <c r="E83" s="98"/>
    </row>
    <row r="84" spans="3:5" ht="18.75">
      <c r="C84" s="98"/>
      <c r="D84" s="98"/>
      <c r="E84" s="98"/>
    </row>
    <row r="85" spans="3:5" ht="18.75">
      <c r="C85" s="98"/>
      <c r="D85" s="98"/>
      <c r="E85" s="98"/>
    </row>
    <row r="86" spans="3:5" ht="18.75">
      <c r="C86" s="98"/>
      <c r="D86" s="98"/>
      <c r="E86" s="98"/>
    </row>
    <row r="87" spans="3:5" ht="18.75">
      <c r="C87" s="98"/>
      <c r="D87" s="98"/>
      <c r="E87" s="98"/>
    </row>
    <row r="88" spans="3:5" ht="18.75">
      <c r="C88" s="98"/>
      <c r="D88" s="98"/>
      <c r="E88" s="98"/>
    </row>
    <row r="89" spans="3:5" ht="18.75">
      <c r="C89" s="98"/>
      <c r="D89" s="98"/>
      <c r="E89" s="98"/>
    </row>
    <row r="90" spans="3:5" ht="18.75">
      <c r="C90" s="98"/>
      <c r="D90" s="98"/>
      <c r="E90" s="98"/>
    </row>
    <row r="91" spans="3:5" ht="18.75">
      <c r="C91" s="98"/>
      <c r="D91" s="98"/>
      <c r="E91" s="98"/>
    </row>
    <row r="92" spans="3:5" ht="18.75">
      <c r="C92" s="98"/>
      <c r="D92" s="98"/>
      <c r="E92" s="98"/>
    </row>
    <row r="93" spans="3:5" ht="18.75">
      <c r="C93" s="98"/>
      <c r="D93" s="98"/>
      <c r="E93" s="98"/>
    </row>
    <row r="94" spans="3:5" ht="18.75">
      <c r="C94" s="98"/>
      <c r="D94" s="98"/>
      <c r="E94" s="98"/>
    </row>
    <row r="95" spans="3:5" ht="18.75">
      <c r="C95" s="98"/>
      <c r="D95" s="98"/>
      <c r="E95" s="98"/>
    </row>
    <row r="96" spans="4:5" ht="18.75">
      <c r="D96" s="98"/>
      <c r="E96" s="98"/>
    </row>
    <row r="97" spans="4:5" ht="18.75">
      <c r="D97" s="98"/>
      <c r="E97" s="98"/>
    </row>
    <row r="98" spans="4:5" ht="18.75">
      <c r="D98" s="98"/>
      <c r="E98" s="98"/>
    </row>
    <row r="99" spans="4:5" ht="18.75">
      <c r="D99" s="98"/>
      <c r="E99" s="98"/>
    </row>
    <row r="100" spans="4:5" ht="18.75">
      <c r="D100" s="98"/>
      <c r="E100" s="98"/>
    </row>
  </sheetData>
  <sheetProtection/>
  <mergeCells count="12">
    <mergeCell ref="C8:E8"/>
    <mergeCell ref="A2:E2"/>
    <mergeCell ref="C4:E4"/>
    <mergeCell ref="C5:E5"/>
    <mergeCell ref="C6:E6"/>
    <mergeCell ref="B46:C46"/>
    <mergeCell ref="B50:E51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2019-12-20T04:16:32Z</dcterms:modified>
  <cp:category/>
  <cp:version/>
  <cp:contentType/>
  <cp:contentStatus/>
</cp:coreProperties>
</file>